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1" sheetId="35" r:id="rId1"/>
  </sheets>
  <definedNames>
    <definedName name="_xlnm.Print_Area" localSheetId="0">'1'!$A$1:$F$110</definedName>
    <definedName name="_xlnm.Print_Titles" localSheetId="0">'1'!$1:$6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<sst xmlns="http://schemas.openxmlformats.org/spreadsheetml/2006/main" count="110" uniqueCount="91">
  <si>
    <t>Cuadro 1.  RESUMEN DE LOS COMPONENTES NORMALIZADOS DE LA BALANZA DE PAGOS</t>
  </si>
  <si>
    <t>DE PANAMÁ, SEGÚN PARTIDA: AÑOS 2019-23</t>
  </si>
  <si>
    <t>Partida</t>
  </si>
  <si>
    <t>Resumen de los componentes normalizados
(En millones de balboas)</t>
  </si>
  <si>
    <t>2021 (P)</t>
  </si>
  <si>
    <t>2022 (P)</t>
  </si>
  <si>
    <t>2023 (P)</t>
  </si>
  <si>
    <t xml:space="preserve"> 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</si>
  <si>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</si>
  <si>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</si>
  <si>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</si>
  <si>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</si>
  <si>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</si>
  <si>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</si>
  <si>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</si>
  <si>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</si>
  <si>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  Bienes (netos)</t>
  </si>
  <si>
    <t xml:space="preserve">                Bienes (crédito)</t>
  </si>
  <si>
    <t xml:space="preserve">                1.  Mercancías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</si>
  <si>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</si>
  <si>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</si>
  <si>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</si>
  <si>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</si>
  <si>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  Servicios (netos)</t>
  </si>
  <si>
    <t xml:space="preserve">                Servicios (crédito)</t>
  </si>
  <si>
    <t xml:space="preserve">                1.  Transportes</t>
  </si>
  <si>
    <t xml:space="preserve">                2.  Viajes (1)</t>
  </si>
  <si>
    <t xml:space="preserve">                3.  Servicios de comunicación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</si>
  <si>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</si>
  <si>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</si>
  <si>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</si>
  <si>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</si>
  <si>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</si>
  <si>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</si>
  <si>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personales, culturales y recreativos</t>
  </si>
  <si>
    <t xml:space="preserve">              11.  Servicios del Gobierno, n.i.o.p.</t>
  </si>
  <si>
    <t xml:space="preserve">                Servicios (débito)</t>
  </si>
  <si>
    <t xml:space="preserve">                2.  Viajes</t>
  </si>
  <si>
    <t xml:space="preserve">      C.  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</si>
  <si>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</si>
  <si>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</si>
  <si>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</si>
  <si>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Inversión directa</t>
  </si>
  <si>
    <t xml:space="preserve">                     2.2  Inversión de cartera</t>
  </si>
  <si>
    <t xml:space="preserve">                     2.3  Otra inversión</t>
  </si>
  <si>
    <t xml:space="preserve">                Renta (débito)</t>
  </si>
  <si>
    <t xml:space="preserve">      D.    Transferencias corrientes (netas)</t>
  </si>
  <si>
    <t xml:space="preserve">                Transferencias corrientes (crédito)</t>
  </si>
  <si>
    <t xml:space="preserve"> 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</si>
  <si>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</si>
  <si>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</si>
  <si>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</si>
  <si>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 A.    Cuenta de capital</t>
  </si>
  <si>
    <t xml:space="preserve">        B.    Cuenta financiera</t>
  </si>
  <si>
    <t xml:space="preserve">                1.  Inversión directa</t>
  </si>
  <si>
    <t xml:space="preserve">                    1.1  En el extranjero</t>
  </si>
  <si>
    <t xml:space="preserve">                          1.1.1  Acciones y otras participaciones de capital</t>
  </si>
  <si>
    <t xml:space="preserve">                          1.1.2  Utilidades reinvertidas</t>
  </si>
  <si>
    <t xml:space="preserve">                          1.1.3  Otro capital</t>
  </si>
  <si>
    <t xml:space="preserve">                    1.2  En la economía declarante</t>
  </si>
  <si>
    <t xml:space="preserve">                          1.2.1  Acciones y otras participaciones de capital</t>
  </si>
  <si>
    <t xml:space="preserve">                          1.2.2  Utilidades reinvertidas</t>
  </si>
  <si>
    <t xml:space="preserve">                          1.2.3  Otro capital</t>
  </si>
  <si>
    <t xml:space="preserve">                2. Inversión de cartera</t>
  </si>
  <si>
    <t xml:space="preserve">                    2.1  Activos</t>
  </si>
  <si>
    <t xml:space="preserve">                    2.2  Pasivos</t>
  </si>
  <si>
    <t xml:space="preserve">                3. Otra inversión</t>
  </si>
  <si>
    <t xml:space="preserve"> 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</si>
  <si>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</si>
  <si>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</si>
  <si>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</si>
  <si>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</si>
  <si>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 3.1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</si>
  <si>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</si>
  <si>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</si>
  <si>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</si>
  <si>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</si>
  <si>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   4. Activos de reserva</t>
  </si>
  <si>
    <t>III.   Errores y omisiones netos</t>
  </si>
  <si>
    <t>NOTA: Las diferencias que se observen entre el total y los parciales se deben al redondeo.</t>
  </si>
  <si>
    <t xml:space="preserve">            Se realizaron mejoras en los renglones siguientes: Viajes, por revisiones de las diferentes fuentes de datos actualizados; Seguros, aplicación</t>
  </si>
  <si>
    <t xml:space="preserve">            de  metodologías  mejoradas,  principalmente,  con  asistencia  técnica  internacional;  Otros  servicios  empresariales,  ajustes  a estimación</t>
  </si>
  <si>
    <t xml:space="preserve">            recomendada  utilizando  estadísticas de espejo (comparadas) y considerando el  comportamiento conservador y  asociado con la tendencia</t>
  </si>
  <si>
    <t xml:space="preserve">            según datos reportados de las empresas en la Encuesta Entre Empresas No Financieras, que realiza el INEC;  e Inversión Extranjera Directa</t>
  </si>
  <si>
    <t xml:space="preserve">            y Otra inversión, se actualizaron datos basados en la Encuesta Entre Empresas No Financieras: Año 2018.</t>
  </si>
  <si>
    <t>(1) En  este  renglón  se  han  aplicado  las siguientes  mejoras de cobertura:  Se incluyeron  datos de pasajeros en  cruceros que  no tomaron giras;</t>
  </si>
  <si>
    <t xml:space="preserve">     sin  embargo,  bajaron  a  realizar  travesías  por  cuenta propia  (visitas a sitios turísticos,  restaurantes,  centros comerciales  y  supermercados,</t>
  </si>
  <si>
    <t xml:space="preserve">     entre otros).</t>
  </si>
  <si>
    <t>0.0 Cantidad menor a la mitad de la unidad o fracción decimal adoptada, para la expresión del dato.</t>
  </si>
  <si>
    <t>(P) Cifras preliminares.</t>
  </si>
  <si>
    <t>n.i.o.p. No incluida en otra partida.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</si>
</sst>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"/>
    <numFmt numFmtId="179" formatCode="0.0"/>
  </numFmts>
  <fonts count="23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10"/>
      <color theme="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8" applyNumberFormat="0" applyAlignment="0" applyProtection="0">
      <alignment vertical="center"/>
    </xf>
    <xf numFmtId="0" fontId="13" fillId="5" borderId="19" applyNumberFormat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78" fontId="2" fillId="0" borderId="10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0" fontId="1" fillId="0" borderId="9" xfId="0" applyFont="1" applyBorder="1"/>
    <xf numFmtId="178" fontId="1" fillId="0" borderId="10" xfId="0" applyNumberFormat="1" applyFont="1" applyBorder="1"/>
    <xf numFmtId="178" fontId="1" fillId="0" borderId="11" xfId="0" applyNumberFormat="1" applyFont="1" applyBorder="1"/>
    <xf numFmtId="178" fontId="1" fillId="0" borderId="10" xfId="0" applyNumberFormat="1" applyFont="1" applyFill="1" applyBorder="1"/>
    <xf numFmtId="178" fontId="2" fillId="0" borderId="10" xfId="0" applyNumberFormat="1" applyFont="1" applyFill="1" applyBorder="1" applyAlignment="1">
      <alignment vertical="center"/>
    </xf>
    <xf numFmtId="178" fontId="1" fillId="0" borderId="11" xfId="0" applyNumberFormat="1" applyFont="1" applyFill="1" applyBorder="1"/>
    <xf numFmtId="178" fontId="2" fillId="0" borderId="11" xfId="0" applyNumberFormat="1" applyFont="1" applyFill="1" applyBorder="1" applyAlignment="1">
      <alignment vertical="center"/>
    </xf>
    <xf numFmtId="178" fontId="2" fillId="0" borderId="10" xfId="0" applyNumberFormat="1" applyFont="1" applyBorder="1"/>
    <xf numFmtId="178" fontId="2" fillId="0" borderId="11" xfId="0" applyNumberFormat="1" applyFont="1" applyBorder="1"/>
    <xf numFmtId="179" fontId="1" fillId="0" borderId="0" xfId="0" applyNumberFormat="1" applyFont="1"/>
    <xf numFmtId="178" fontId="1" fillId="0" borderId="0" xfId="0" applyNumberFormat="1" applyFont="1"/>
    <xf numFmtId="0" fontId="1" fillId="0" borderId="12" xfId="0" applyFont="1" applyBorder="1" applyAlignment="1">
      <alignment vertical="center"/>
    </xf>
    <xf numFmtId="178" fontId="2" fillId="0" borderId="13" xfId="0" applyNumberFormat="1" applyFont="1" applyBorder="1" applyAlignment="1">
      <alignment vertical="center"/>
    </xf>
    <xf numFmtId="178" fontId="2" fillId="0" borderId="14" xfId="0" applyNumberFormat="1" applyFont="1" applyBorder="1" applyAlignment="1">
      <alignment vertical="center"/>
    </xf>
    <xf numFmtId="0" fontId="2" fillId="0" borderId="0" xfId="0" applyFont="1" applyFill="1" applyBorder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colors>
    <mruColors>
      <color rgb="00E2EFD9"/>
      <color rgb="000F243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0"/>
  <sheetViews>
    <sheetView showGridLines="0" tabSelected="1" workbookViewId="0">
      <pane xSplit="1" ySplit="6" topLeftCell="B7" activePane="bottomRight" state="frozen"/>
      <selection/>
      <selection pane="topRight"/>
      <selection pane="bottomLeft"/>
      <selection pane="bottomRight" activeCell="A4" sqref="A4:A6"/>
    </sheetView>
  </sheetViews>
  <sheetFormatPr defaultColWidth="11" defaultRowHeight="12.75" outlineLevelCol="7"/>
  <cols>
    <col min="1" max="1" width="61.2857142857143" style="1" customWidth="1"/>
    <col min="2" max="6" width="11.7142857142857" style="1" customWidth="1"/>
    <col min="7" max="16384" width="11.4285714285714" style="1"/>
  </cols>
  <sheetData>
    <row r="1" ht="15" customHeight="1" spans="1:6">
      <c r="A1" s="2" t="s">
        <v>0</v>
      </c>
      <c r="B1" s="2"/>
      <c r="C1" s="2"/>
      <c r="D1" s="2"/>
      <c r="E1" s="2"/>
      <c r="F1" s="2"/>
    </row>
    <row r="2" ht="15" customHeight="1" spans="1:6">
      <c r="A2" s="2" t="s">
        <v>1</v>
      </c>
      <c r="B2" s="2"/>
      <c r="C2" s="2"/>
      <c r="D2" s="2"/>
      <c r="E2" s="2"/>
      <c r="F2" s="2"/>
    </row>
    <row r="3" ht="9.95" customHeight="1" spans="1:7">
      <c r="A3" s="3"/>
      <c r="G3" s="4"/>
    </row>
    <row r="4" ht="15" customHeight="1" spans="1:7">
      <c r="A4" s="5" t="s">
        <v>2</v>
      </c>
      <c r="B4" s="6" t="s">
        <v>3</v>
      </c>
      <c r="C4" s="7"/>
      <c r="D4" s="7"/>
      <c r="E4" s="7"/>
      <c r="F4" s="7"/>
      <c r="G4" s="4"/>
    </row>
    <row r="5" ht="15" customHeight="1" spans="1:7">
      <c r="A5" s="8"/>
      <c r="B5" s="9"/>
      <c r="C5" s="9"/>
      <c r="D5" s="9"/>
      <c r="E5" s="9"/>
      <c r="F5" s="9"/>
      <c r="G5" s="4"/>
    </row>
    <row r="6" ht="15" customHeight="1" spans="1:7">
      <c r="A6" s="10"/>
      <c r="B6" s="11">
        <v>2019</v>
      </c>
      <c r="C6" s="12">
        <v>2020</v>
      </c>
      <c r="D6" s="12" t="s">
        <v>4</v>
      </c>
      <c r="E6" s="12" t="s">
        <v>5</v>
      </c>
      <c r="F6" s="13" t="s">
        <v>6</v>
      </c>
      <c r="G6" s="4"/>
    </row>
    <row r="7" ht="23.1" customHeight="1" spans="1:7">
      <c r="A7" s="14" t="s">
        <v>7</v>
      </c>
      <c r="B7" s="15">
        <f>SUM(B8:B9)</f>
        <v>-3587.04927050999</v>
      </c>
      <c r="C7" s="15">
        <f t="shared" ref="C7:F7" si="0">SUM(C8:C9)</f>
        <v>122.856978309999</v>
      </c>
      <c r="D7" s="15">
        <f t="shared" si="0"/>
        <v>-832.295514270001</v>
      </c>
      <c r="E7" s="15">
        <f t="shared" si="0"/>
        <v>28.7688430749986</v>
      </c>
      <c r="F7" s="16">
        <f t="shared" si="0"/>
        <v>-2648.55787873</v>
      </c>
      <c r="G7" s="4"/>
    </row>
    <row r="8" ht="15" customHeight="1" spans="1:7">
      <c r="A8" s="17" t="s">
        <v>8</v>
      </c>
      <c r="B8" s="18">
        <f>SUM(B17+B28+B53+B66)</f>
        <v>30796.96683529</v>
      </c>
      <c r="C8" s="18">
        <f t="shared" ref="C8:F8" si="1">SUM(C17+C28+C53+C66)</f>
        <v>21376.8931075</v>
      </c>
      <c r="D8" s="18">
        <f t="shared" si="1"/>
        <v>29269.27008382</v>
      </c>
      <c r="E8" s="18">
        <f t="shared" si="1"/>
        <v>38038.894419085</v>
      </c>
      <c r="F8" s="19">
        <f t="shared" si="1"/>
        <v>41538.80420082</v>
      </c>
      <c r="G8" s="4"/>
    </row>
    <row r="9" ht="15" customHeight="1" spans="1:7">
      <c r="A9" s="17" t="s">
        <v>9</v>
      </c>
      <c r="B9" s="18">
        <f>SUM(B22+B40+B59+B67)</f>
        <v>-34384.0161058</v>
      </c>
      <c r="C9" s="18">
        <f t="shared" ref="C9:F9" si="2">SUM(C22+C40+C59+C67)</f>
        <v>-21254.03612919</v>
      </c>
      <c r="D9" s="18">
        <f t="shared" si="2"/>
        <v>-30101.56559809</v>
      </c>
      <c r="E9" s="20">
        <f t="shared" si="2"/>
        <v>-38010.12557601</v>
      </c>
      <c r="F9" s="19">
        <f t="shared" si="2"/>
        <v>-44187.36207955</v>
      </c>
      <c r="G9" s="4"/>
    </row>
    <row r="10" ht="17.1" customHeight="1" spans="1:6">
      <c r="A10" s="14" t="s">
        <v>10</v>
      </c>
      <c r="B10" s="15">
        <f>SUM(B11:B12)</f>
        <v>-3379.83118432</v>
      </c>
      <c r="C10" s="15">
        <f t="shared" ref="C10:F10" si="3">SUM(C11:C12)</f>
        <v>153.366745299998</v>
      </c>
      <c r="D10" s="15">
        <f t="shared" si="3"/>
        <v>-1015.88098788</v>
      </c>
      <c r="E10" s="21">
        <f t="shared" si="3"/>
        <v>73.2681218850048</v>
      </c>
      <c r="F10" s="16">
        <f t="shared" si="3"/>
        <v>-2506.04156519</v>
      </c>
    </row>
    <row r="11" ht="15" customHeight="1" spans="1:6">
      <c r="A11" s="17" t="s">
        <v>11</v>
      </c>
      <c r="B11" s="18">
        <f>SUM(B17+B28+B53)</f>
        <v>29997.19796912</v>
      </c>
      <c r="C11" s="18">
        <f>SUM(C17+C28+C53)</f>
        <v>20793.22338656</v>
      </c>
      <c r="D11" s="18">
        <f>SUM(D17+D28+D53)</f>
        <v>28301.03137038</v>
      </c>
      <c r="E11" s="20">
        <f>SUM(E17+E28+E53)</f>
        <v>37155.962108395</v>
      </c>
      <c r="F11" s="19">
        <f>SUM(F17+F28+F53)</f>
        <v>40625.98448245</v>
      </c>
    </row>
    <row r="12" ht="15" customHeight="1" spans="1:6">
      <c r="A12" s="17" t="s">
        <v>12</v>
      </c>
      <c r="B12" s="18">
        <f>SUM(B22+B40+B59)</f>
        <v>-33377.02915344</v>
      </c>
      <c r="C12" s="18">
        <f>SUM(C22+C40+C59)</f>
        <v>-20639.85664126</v>
      </c>
      <c r="D12" s="18">
        <f>SUM(D22+D40+D59)</f>
        <v>-29316.91235826</v>
      </c>
      <c r="E12" s="20">
        <f>SUM(E22+E40+E59)</f>
        <v>-37082.69398651</v>
      </c>
      <c r="F12" s="19">
        <f>SUM(F22+F40+F59)</f>
        <v>-43132.02604764</v>
      </c>
    </row>
    <row r="13" ht="17.1" customHeight="1" spans="1:8">
      <c r="A13" s="14" t="s">
        <v>13</v>
      </c>
      <c r="B13" s="15">
        <f>SUM(B14:B15)</f>
        <v>352.462846510007</v>
      </c>
      <c r="C13" s="15">
        <f t="shared" ref="C13:F13" si="4">SUM(C14:C15)</f>
        <v>1722.88541319</v>
      </c>
      <c r="D13" s="15">
        <f t="shared" si="4"/>
        <v>2795.95252119</v>
      </c>
      <c r="E13" s="21">
        <f t="shared" si="4"/>
        <v>2586.79975041</v>
      </c>
      <c r="F13" s="16">
        <f t="shared" si="4"/>
        <v>1128.03338807</v>
      </c>
      <c r="H13" s="3"/>
    </row>
    <row r="14" ht="15" customHeight="1" spans="1:6">
      <c r="A14" s="17" t="s">
        <v>14</v>
      </c>
      <c r="B14" s="18">
        <f>SUM(B17+B28)</f>
        <v>27687.33292653</v>
      </c>
      <c r="C14" s="18">
        <f>SUM(C17+C28)</f>
        <v>19220.4316303</v>
      </c>
      <c r="D14" s="18">
        <f>SUM(D17+D28)</f>
        <v>27067.92737822</v>
      </c>
      <c r="E14" s="20">
        <f>SUM(E17+E28)</f>
        <v>35007.06331348</v>
      </c>
      <c r="F14" s="19">
        <f>SUM(F17+F28)</f>
        <v>36875.82929423</v>
      </c>
    </row>
    <row r="15" ht="15" customHeight="1" spans="1:6">
      <c r="A15" s="17" t="s">
        <v>15</v>
      </c>
      <c r="B15" s="18">
        <f>SUM(B22+B40)</f>
        <v>-27334.87008002</v>
      </c>
      <c r="C15" s="18">
        <f>SUM(C22+C40)</f>
        <v>-17497.54621711</v>
      </c>
      <c r="D15" s="18">
        <f>SUM(D22+D40)</f>
        <v>-24271.97485703</v>
      </c>
      <c r="E15" s="20">
        <f>SUM(E22+E40)</f>
        <v>-32420.26356307</v>
      </c>
      <c r="F15" s="19">
        <f>SUM(F22+F40)</f>
        <v>-35747.79590616</v>
      </c>
    </row>
    <row r="16" ht="17.1" customHeight="1" spans="1:6">
      <c r="A16" s="14" t="s">
        <v>16</v>
      </c>
      <c r="B16" s="15">
        <f>SUM(B17+B22)</f>
        <v>-9046.57754896</v>
      </c>
      <c r="C16" s="15">
        <f>SUM(C17+C22)</f>
        <v>-4195.57375229</v>
      </c>
      <c r="D16" s="15">
        <f>SUM(D17+D22)</f>
        <v>-5240.79298547</v>
      </c>
      <c r="E16" s="21">
        <f>SUM(E17+E22)</f>
        <v>-9187.53315353</v>
      </c>
      <c r="F16" s="16">
        <f>SUM(F17+F22)</f>
        <v>-13082.66885679</v>
      </c>
    </row>
    <row r="17" ht="15.95" customHeight="1" spans="1:6">
      <c r="A17" s="14" t="s">
        <v>17</v>
      </c>
      <c r="B17" s="15">
        <f>SUM(B18:B21)</f>
        <v>13212.88055063</v>
      </c>
      <c r="C17" s="15">
        <f t="shared" ref="C17:F17" si="5">SUM(C18:C21)</f>
        <v>10215.71910915</v>
      </c>
      <c r="D17" s="15">
        <f t="shared" si="5"/>
        <v>15020.64423168</v>
      </c>
      <c r="E17" s="21">
        <f t="shared" si="5"/>
        <v>17962.29842195</v>
      </c>
      <c r="F17" s="16">
        <f t="shared" si="5"/>
        <v>17105.67143284</v>
      </c>
    </row>
    <row r="18" ht="12.95" customHeight="1" spans="1:6">
      <c r="A18" s="17" t="s">
        <v>18</v>
      </c>
      <c r="B18" s="18">
        <v>10716.44705894</v>
      </c>
      <c r="C18" s="18">
        <v>9326.0002798</v>
      </c>
      <c r="D18" s="18">
        <v>13109.7154527</v>
      </c>
      <c r="E18" s="20">
        <v>14947.69802305</v>
      </c>
      <c r="F18" s="19">
        <v>14810.80242226</v>
      </c>
    </row>
    <row r="19" ht="12.95" customHeight="1" spans="1:6">
      <c r="A19" s="17" t="s">
        <v>19</v>
      </c>
      <c r="B19" s="18">
        <v>0</v>
      </c>
      <c r="C19" s="18">
        <v>0</v>
      </c>
      <c r="D19" s="18">
        <v>0</v>
      </c>
      <c r="E19" s="20">
        <v>0</v>
      </c>
      <c r="F19" s="19">
        <v>0</v>
      </c>
    </row>
    <row r="20" ht="12.95" customHeight="1" spans="1:6">
      <c r="A20" s="17" t="s">
        <v>20</v>
      </c>
      <c r="B20" s="18">
        <v>16.416581</v>
      </c>
      <c r="C20" s="18">
        <v>14.516337</v>
      </c>
      <c r="D20" s="18">
        <v>16.420697</v>
      </c>
      <c r="E20" s="20">
        <v>16.1801635</v>
      </c>
      <c r="F20" s="19">
        <v>15.24079516</v>
      </c>
    </row>
    <row r="21" ht="12.95" customHeight="1" spans="1:6">
      <c r="A21" s="17" t="s">
        <v>21</v>
      </c>
      <c r="B21" s="18">
        <v>2480.01691069</v>
      </c>
      <c r="C21" s="18">
        <v>875.20249235</v>
      </c>
      <c r="D21" s="18">
        <v>1894.50808198</v>
      </c>
      <c r="E21" s="20">
        <v>2998.4202354</v>
      </c>
      <c r="F21" s="19">
        <v>2279.62821542</v>
      </c>
    </row>
    <row r="22" ht="15.95" customHeight="1" spans="1:6">
      <c r="A22" s="14" t="s">
        <v>22</v>
      </c>
      <c r="B22" s="15">
        <f>SUM(B23:B26)</f>
        <v>-22259.45809959</v>
      </c>
      <c r="C22" s="15">
        <f>SUM(C23:C26)</f>
        <v>-14411.29286144</v>
      </c>
      <c r="D22" s="15">
        <f t="shared" ref="D22:F22" si="6">SUM(D23:D26)</f>
        <v>-20261.43721715</v>
      </c>
      <c r="E22" s="21">
        <f t="shared" si="6"/>
        <v>-27149.83157548</v>
      </c>
      <c r="F22" s="16">
        <f t="shared" si="6"/>
        <v>-30188.34028963</v>
      </c>
    </row>
    <row r="23" ht="12.95" customHeight="1" spans="1:6">
      <c r="A23" s="17" t="s">
        <v>18</v>
      </c>
      <c r="B23" s="18">
        <v>-19300.48619799</v>
      </c>
      <c r="C23" s="18">
        <v>-13471.18732285</v>
      </c>
      <c r="D23" s="18">
        <v>-18307.4517688</v>
      </c>
      <c r="E23" s="20">
        <v>-23792.2196945</v>
      </c>
      <c r="F23" s="19">
        <v>-27199.68746772</v>
      </c>
    </row>
    <row r="24" ht="12.95" customHeight="1" spans="1:6">
      <c r="A24" s="17" t="s">
        <v>19</v>
      </c>
      <c r="B24" s="18">
        <v>0</v>
      </c>
      <c r="C24" s="18">
        <v>0</v>
      </c>
      <c r="D24" s="18">
        <v>0</v>
      </c>
      <c r="E24" s="18">
        <v>0</v>
      </c>
      <c r="F24" s="19">
        <v>0</v>
      </c>
    </row>
    <row r="25" ht="12.95" customHeight="1" spans="1:6">
      <c r="A25" s="17" t="s">
        <v>20</v>
      </c>
      <c r="B25" s="18">
        <v>-6.5501881</v>
      </c>
      <c r="C25" s="18">
        <v>-4.49196809</v>
      </c>
      <c r="D25" s="18">
        <v>-4.50379102</v>
      </c>
      <c r="E25" s="18">
        <v>-6.43261536</v>
      </c>
      <c r="F25" s="19">
        <v>-7.53848434</v>
      </c>
    </row>
    <row r="26" ht="12.95" customHeight="1" spans="1:6">
      <c r="A26" s="17" t="s">
        <v>21</v>
      </c>
      <c r="B26" s="18">
        <v>-2952.4217135</v>
      </c>
      <c r="C26" s="18">
        <v>-935.6135705</v>
      </c>
      <c r="D26" s="18">
        <v>-1949.48165733</v>
      </c>
      <c r="E26" s="18">
        <v>-3351.17926562</v>
      </c>
      <c r="F26" s="19">
        <v>-2981.11433757</v>
      </c>
    </row>
    <row r="27" ht="17.1" customHeight="1" spans="1:6">
      <c r="A27" s="14" t="s">
        <v>23</v>
      </c>
      <c r="B27" s="15">
        <f>SUM(B28+B40)</f>
        <v>9399.04039547</v>
      </c>
      <c r="C27" s="15">
        <f>SUM(C28+C40)</f>
        <v>5918.45916548</v>
      </c>
      <c r="D27" s="15">
        <f>SUM(D28+D40)</f>
        <v>8036.74550666</v>
      </c>
      <c r="E27" s="15">
        <f>SUM(E28+E40)</f>
        <v>11774.33290394</v>
      </c>
      <c r="F27" s="16">
        <f>SUM(F28+F40)</f>
        <v>14210.70224486</v>
      </c>
    </row>
    <row r="28" ht="15.95" customHeight="1" spans="1:6">
      <c r="A28" s="14" t="s">
        <v>24</v>
      </c>
      <c r="B28" s="15">
        <f>SUM(B29:B39)</f>
        <v>14474.4523759</v>
      </c>
      <c r="C28" s="15">
        <f>SUM(C29:C39)</f>
        <v>9004.71252115</v>
      </c>
      <c r="D28" s="15">
        <f t="shared" ref="D28:F28" si="7">SUM(D29:D39)</f>
        <v>12047.28314654</v>
      </c>
      <c r="E28" s="15">
        <f t="shared" si="7"/>
        <v>17044.76489153</v>
      </c>
      <c r="F28" s="16">
        <f t="shared" si="7"/>
        <v>19770.15786139</v>
      </c>
    </row>
    <row r="29" ht="12.95" customHeight="1" spans="1:6">
      <c r="A29" s="17" t="s">
        <v>25</v>
      </c>
      <c r="B29" s="18">
        <v>6792.34395337</v>
      </c>
      <c r="C29" s="18">
        <v>5186.69190902</v>
      </c>
      <c r="D29" s="18">
        <v>6512.53881515</v>
      </c>
      <c r="E29" s="18">
        <v>8187.9193401</v>
      </c>
      <c r="F29" s="19">
        <v>9230.00219063</v>
      </c>
    </row>
    <row r="30" ht="12.95" customHeight="1" spans="1:6">
      <c r="A30" s="17" t="s">
        <v>26</v>
      </c>
      <c r="B30" s="20">
        <v>4520.288483</v>
      </c>
      <c r="C30" s="20">
        <v>1129.392227</v>
      </c>
      <c r="D30" s="20">
        <v>2308.685751</v>
      </c>
      <c r="E30" s="20">
        <v>4716.1478005</v>
      </c>
      <c r="F30" s="22">
        <v>5488.5643095</v>
      </c>
    </row>
    <row r="31" ht="12.95" customHeight="1" spans="1:6">
      <c r="A31" s="17" t="s">
        <v>27</v>
      </c>
      <c r="B31" s="20">
        <v>591.4169376</v>
      </c>
      <c r="C31" s="20">
        <v>494.182585</v>
      </c>
      <c r="D31" s="20">
        <v>535.33173877</v>
      </c>
      <c r="E31" s="20">
        <v>590.26365784</v>
      </c>
      <c r="F31" s="22">
        <v>593.77183064</v>
      </c>
    </row>
    <row r="32" ht="12.95" customHeight="1" spans="1:6">
      <c r="A32" s="17" t="s">
        <v>28</v>
      </c>
      <c r="B32" s="20">
        <v>0</v>
      </c>
      <c r="C32" s="20">
        <v>0</v>
      </c>
      <c r="D32" s="20">
        <v>0</v>
      </c>
      <c r="E32" s="20">
        <v>0</v>
      </c>
      <c r="F32" s="22">
        <v>0</v>
      </c>
    </row>
    <row r="33" ht="12.95" customHeight="1" spans="1:6">
      <c r="A33" s="17" t="s">
        <v>29</v>
      </c>
      <c r="B33" s="20">
        <v>264.9459</v>
      </c>
      <c r="C33" s="20">
        <v>205.36784952</v>
      </c>
      <c r="D33" s="20">
        <v>247.83775743</v>
      </c>
      <c r="E33" s="20">
        <v>410.89488714</v>
      </c>
      <c r="F33" s="22">
        <v>562.64341915</v>
      </c>
    </row>
    <row r="34" ht="12.95" customHeight="1" spans="1:6">
      <c r="A34" s="17" t="s">
        <v>30</v>
      </c>
      <c r="B34" s="20">
        <v>112.92247875</v>
      </c>
      <c r="C34" s="20">
        <v>126.98987319</v>
      </c>
      <c r="D34" s="20">
        <v>157.40564196</v>
      </c>
      <c r="E34" s="20">
        <v>177.40169547</v>
      </c>
      <c r="F34" s="22">
        <v>204.44321865</v>
      </c>
    </row>
    <row r="35" ht="12.95" customHeight="1" spans="1:6">
      <c r="A35" s="17" t="s">
        <v>31</v>
      </c>
      <c r="B35" s="20">
        <v>44.47596878</v>
      </c>
      <c r="C35" s="20">
        <v>33.73426097</v>
      </c>
      <c r="D35" s="20">
        <v>36.38753509</v>
      </c>
      <c r="E35" s="20">
        <v>45.35859523</v>
      </c>
      <c r="F35" s="22">
        <v>48.55684325</v>
      </c>
    </row>
    <row r="36" ht="12.95" customHeight="1" spans="1:6">
      <c r="A36" s="17" t="s">
        <v>32</v>
      </c>
      <c r="B36" s="20">
        <v>27.89036083</v>
      </c>
      <c r="C36" s="20">
        <v>4.41809921</v>
      </c>
      <c r="D36" s="20">
        <v>1.54928245</v>
      </c>
      <c r="E36" s="20">
        <v>0.99286768</v>
      </c>
      <c r="F36" s="22">
        <v>2.73693403</v>
      </c>
    </row>
    <row r="37" ht="12.95" customHeight="1" spans="1:6">
      <c r="A37" s="17" t="s">
        <v>33</v>
      </c>
      <c r="B37" s="20">
        <v>1996.99129129</v>
      </c>
      <c r="C37" s="20">
        <v>1763.93983025</v>
      </c>
      <c r="D37" s="20">
        <v>2176.77247958</v>
      </c>
      <c r="E37" s="20">
        <v>2808.6711536</v>
      </c>
      <c r="F37" s="22">
        <v>3526.07574781</v>
      </c>
    </row>
    <row r="38" ht="12.95" customHeight="1" spans="1:6">
      <c r="A38" s="17" t="s">
        <v>34</v>
      </c>
      <c r="B38" s="20">
        <v>7.09291895</v>
      </c>
      <c r="C38" s="20">
        <v>4.14828699</v>
      </c>
      <c r="D38" s="20">
        <v>4.08479511</v>
      </c>
      <c r="E38" s="20">
        <v>4.03684397</v>
      </c>
      <c r="F38" s="22">
        <v>4.19831773</v>
      </c>
    </row>
    <row r="39" ht="12.95" customHeight="1" spans="1:6">
      <c r="A39" s="17" t="s">
        <v>35</v>
      </c>
      <c r="B39" s="20">
        <v>116.08408333</v>
      </c>
      <c r="C39" s="20">
        <v>55.8476</v>
      </c>
      <c r="D39" s="20">
        <v>66.68935</v>
      </c>
      <c r="E39" s="20">
        <v>103.07805</v>
      </c>
      <c r="F39" s="22">
        <v>109.16505</v>
      </c>
    </row>
    <row r="40" ht="15.95" customHeight="1" spans="1:6">
      <c r="A40" s="14" t="s">
        <v>36</v>
      </c>
      <c r="B40" s="21">
        <f>SUM(B41:B51)</f>
        <v>-5075.41198043</v>
      </c>
      <c r="C40" s="21">
        <f>SUM(C41:C51)</f>
        <v>-3086.25335567</v>
      </c>
      <c r="D40" s="21">
        <f t="shared" ref="D40:F40" si="8">SUM(D41:D51)</f>
        <v>-4010.53763988</v>
      </c>
      <c r="E40" s="21">
        <f t="shared" si="8"/>
        <v>-5270.43198759</v>
      </c>
      <c r="F40" s="23">
        <f t="shared" si="8"/>
        <v>-5559.45561653</v>
      </c>
    </row>
    <row r="41" ht="12.95" customHeight="1" spans="1:6">
      <c r="A41" s="17" t="s">
        <v>25</v>
      </c>
      <c r="B41" s="20">
        <v>-1979.95111902</v>
      </c>
      <c r="C41" s="20">
        <v>-1241.92095513</v>
      </c>
      <c r="D41" s="20">
        <v>-2252.82304113</v>
      </c>
      <c r="E41" s="20">
        <v>-3035.84686989</v>
      </c>
      <c r="F41" s="22">
        <v>-2823.66709613</v>
      </c>
    </row>
    <row r="42" ht="12.95" customHeight="1" spans="1:6">
      <c r="A42" s="17" t="s">
        <v>37</v>
      </c>
      <c r="B42" s="20">
        <v>-1421.519257</v>
      </c>
      <c r="C42" s="20">
        <v>-466.531131</v>
      </c>
      <c r="D42" s="20">
        <v>-688.870557</v>
      </c>
      <c r="E42" s="20">
        <v>-999.680051</v>
      </c>
      <c r="F42" s="22">
        <v>-1231.930612</v>
      </c>
    </row>
    <row r="43" ht="12.95" customHeight="1" spans="1:6">
      <c r="A43" s="17" t="s">
        <v>27</v>
      </c>
      <c r="B43" s="20">
        <v>-83.19884571</v>
      </c>
      <c r="C43" s="20">
        <v>-63.21594823</v>
      </c>
      <c r="D43" s="20">
        <v>-67.8676306</v>
      </c>
      <c r="E43" s="20">
        <v>-79.81610742</v>
      </c>
      <c r="F43" s="22">
        <v>-84.03491072</v>
      </c>
    </row>
    <row r="44" ht="12.95" customHeight="1" spans="1:6">
      <c r="A44" s="17" t="s">
        <v>28</v>
      </c>
      <c r="B44" s="18">
        <v>0</v>
      </c>
      <c r="C44" s="18">
        <v>0</v>
      </c>
      <c r="D44" s="18">
        <v>0</v>
      </c>
      <c r="E44" s="18">
        <v>0</v>
      </c>
      <c r="F44" s="19">
        <v>0</v>
      </c>
    </row>
    <row r="45" ht="12.95" customHeight="1" spans="1:6">
      <c r="A45" s="17" t="s">
        <v>29</v>
      </c>
      <c r="B45" s="18">
        <v>-233.273881</v>
      </c>
      <c r="C45" s="18">
        <v>-147.32967566</v>
      </c>
      <c r="D45" s="18">
        <v>-236.49933714</v>
      </c>
      <c r="E45" s="18">
        <v>-383.32541906</v>
      </c>
      <c r="F45" s="19">
        <v>-589.44245395</v>
      </c>
    </row>
    <row r="46" ht="12.95" customHeight="1" spans="1:6">
      <c r="A46" s="17" t="s">
        <v>30</v>
      </c>
      <c r="B46" s="18">
        <v>-69.59055388</v>
      </c>
      <c r="C46" s="18">
        <v>-100.72807281</v>
      </c>
      <c r="D46" s="18">
        <v>-121.90187534</v>
      </c>
      <c r="E46" s="18">
        <v>-93.00119892</v>
      </c>
      <c r="F46" s="19">
        <v>-89.84032734</v>
      </c>
    </row>
    <row r="47" ht="12.95" customHeight="1" spans="1:6">
      <c r="A47" s="17" t="s">
        <v>31</v>
      </c>
      <c r="B47" s="18">
        <v>-69.783016</v>
      </c>
      <c r="C47" s="18">
        <v>-55.74856507</v>
      </c>
      <c r="D47" s="18">
        <v>-59.82554657</v>
      </c>
      <c r="E47" s="18">
        <v>-73.47005971</v>
      </c>
      <c r="F47" s="19">
        <v>-78.655573</v>
      </c>
    </row>
    <row r="48" ht="12.95" customHeight="1" spans="1:6">
      <c r="A48" s="17" t="s">
        <v>32</v>
      </c>
      <c r="B48" s="18">
        <v>-380.44317503</v>
      </c>
      <c r="C48" s="18">
        <v>-440.49356901</v>
      </c>
      <c r="D48" s="18">
        <v>-31.94941628</v>
      </c>
      <c r="E48" s="18">
        <v>-22.85411083</v>
      </c>
      <c r="F48" s="19">
        <v>-30.93823815</v>
      </c>
    </row>
    <row r="49" ht="12.95" customHeight="1" spans="1:6">
      <c r="A49" s="17" t="s">
        <v>33</v>
      </c>
      <c r="B49" s="18">
        <v>-683.34416289</v>
      </c>
      <c r="C49" s="18">
        <v>-485.78530078</v>
      </c>
      <c r="D49" s="18">
        <v>-463.8488694</v>
      </c>
      <c r="E49" s="18">
        <v>-484.2992568</v>
      </c>
      <c r="F49" s="19">
        <v>-523.7514728</v>
      </c>
    </row>
    <row r="50" ht="12.95" customHeight="1" spans="1:6">
      <c r="A50" s="17" t="s">
        <v>34</v>
      </c>
      <c r="B50" s="18">
        <v>-31.95075769</v>
      </c>
      <c r="C50" s="18">
        <v>-23.61404277</v>
      </c>
      <c r="D50" s="18">
        <v>-23.2593065</v>
      </c>
      <c r="E50" s="18">
        <v>-12.08976135</v>
      </c>
      <c r="F50" s="19">
        <v>-12.57335181</v>
      </c>
    </row>
    <row r="51" ht="12.95" customHeight="1" spans="1:6">
      <c r="A51" s="17" t="s">
        <v>35</v>
      </c>
      <c r="B51" s="18">
        <v>-122.35721221</v>
      </c>
      <c r="C51" s="18">
        <v>-60.88609521</v>
      </c>
      <c r="D51" s="18">
        <v>-63.69205992</v>
      </c>
      <c r="E51" s="18">
        <v>-86.04915261</v>
      </c>
      <c r="F51" s="19">
        <v>-94.62158063</v>
      </c>
    </row>
    <row r="52" ht="17.1" customHeight="1" spans="1:6">
      <c r="A52" s="14" t="s">
        <v>38</v>
      </c>
      <c r="B52" s="15">
        <f>SUM(B53+B59)</f>
        <v>-3732.29403083</v>
      </c>
      <c r="C52" s="15">
        <f>SUM(C53+C59)</f>
        <v>-1569.51866789</v>
      </c>
      <c r="D52" s="15">
        <f>SUM(D53+D59)</f>
        <v>-3811.83350907</v>
      </c>
      <c r="E52" s="15">
        <f>SUM(E53+E59)</f>
        <v>-2513.531628525</v>
      </c>
      <c r="F52" s="16">
        <f>SUM(F53+F59)</f>
        <v>-3634.07495326</v>
      </c>
    </row>
    <row r="53" ht="15.95" customHeight="1" spans="1:6">
      <c r="A53" s="14" t="s">
        <v>39</v>
      </c>
      <c r="B53" s="15">
        <f>SUM(B54:B55)</f>
        <v>2309.86504259</v>
      </c>
      <c r="C53" s="15">
        <f>SUM(C54:C55)</f>
        <v>1572.79175626</v>
      </c>
      <c r="D53" s="15">
        <f t="shared" ref="D53:F53" si="9">SUM(D54:D55)</f>
        <v>1233.10399216</v>
      </c>
      <c r="E53" s="15">
        <f t="shared" si="9"/>
        <v>2148.898794915</v>
      </c>
      <c r="F53" s="16">
        <f t="shared" si="9"/>
        <v>3750.15518822</v>
      </c>
    </row>
    <row r="54" ht="12.95" customHeight="1" spans="1:6">
      <c r="A54" s="17" t="s">
        <v>40</v>
      </c>
      <c r="B54" s="18">
        <v>87.70529787</v>
      </c>
      <c r="C54" s="18">
        <v>57.46723646</v>
      </c>
      <c r="D54" s="18">
        <v>54.97511816</v>
      </c>
      <c r="E54" s="18">
        <v>56.857847545</v>
      </c>
      <c r="F54" s="19">
        <v>56.88967254</v>
      </c>
    </row>
    <row r="55" ht="13.35" customHeight="1" spans="1:6">
      <c r="A55" s="17" t="s">
        <v>41</v>
      </c>
      <c r="B55" s="24">
        <f>SUM(B56:B58)</f>
        <v>2222.15974472</v>
      </c>
      <c r="C55" s="24">
        <f>SUM(C56:C58)</f>
        <v>1515.3245198</v>
      </c>
      <c r="D55" s="24">
        <f t="shared" ref="D55:F55" si="10">SUM(D56:D58)</f>
        <v>1178.128874</v>
      </c>
      <c r="E55" s="24">
        <f t="shared" si="10"/>
        <v>2092.04094737</v>
      </c>
      <c r="F55" s="25">
        <f t="shared" si="10"/>
        <v>3693.26551568</v>
      </c>
    </row>
    <row r="56" ht="12.95" customHeight="1" spans="1:6">
      <c r="A56" s="17" t="s">
        <v>42</v>
      </c>
      <c r="B56" s="18">
        <v>235.66898469</v>
      </c>
      <c r="C56" s="18">
        <v>139.07387154</v>
      </c>
      <c r="D56" s="18">
        <v>87.32054186</v>
      </c>
      <c r="E56" s="18">
        <v>154.56330741</v>
      </c>
      <c r="F56" s="19">
        <v>151.78913778</v>
      </c>
    </row>
    <row r="57" ht="12.95" customHeight="1" spans="1:6">
      <c r="A57" s="17" t="s">
        <v>43</v>
      </c>
      <c r="B57" s="18">
        <v>292.485779</v>
      </c>
      <c r="C57" s="18">
        <v>282.90613382</v>
      </c>
      <c r="D57" s="18">
        <v>271.55940208</v>
      </c>
      <c r="E57" s="18">
        <v>482.40552281</v>
      </c>
      <c r="F57" s="19">
        <v>744.19578086</v>
      </c>
    </row>
    <row r="58" ht="12.95" customHeight="1" spans="1:6">
      <c r="A58" s="17" t="s">
        <v>44</v>
      </c>
      <c r="B58" s="18">
        <v>1694.00498103</v>
      </c>
      <c r="C58" s="18">
        <v>1093.34451444</v>
      </c>
      <c r="D58" s="18">
        <v>819.24893006</v>
      </c>
      <c r="E58" s="18">
        <v>1455.07211715</v>
      </c>
      <c r="F58" s="19">
        <v>2797.28059704</v>
      </c>
    </row>
    <row r="59" ht="15.95" customHeight="1" spans="1:6">
      <c r="A59" s="14" t="s">
        <v>45</v>
      </c>
      <c r="B59" s="15">
        <f>SUM(B60:B61)</f>
        <v>-6042.15907342</v>
      </c>
      <c r="C59" s="15">
        <f>SUM(C60:C61)</f>
        <v>-3142.31042415</v>
      </c>
      <c r="D59" s="15">
        <f t="shared" ref="D59:F59" si="11">SUM(D60:D61)</f>
        <v>-5044.93750123</v>
      </c>
      <c r="E59" s="15">
        <f t="shared" si="11"/>
        <v>-4662.43042344</v>
      </c>
      <c r="F59" s="16">
        <f t="shared" si="11"/>
        <v>-7384.23014148</v>
      </c>
    </row>
    <row r="60" ht="12.95" customHeight="1" spans="1:6">
      <c r="A60" s="17" t="s">
        <v>40</v>
      </c>
      <c r="B60" s="18">
        <v>-3.011</v>
      </c>
      <c r="C60" s="18">
        <v>-2.55203</v>
      </c>
      <c r="D60" s="18">
        <v>-2.552704</v>
      </c>
      <c r="E60" s="18">
        <v>-2.513597</v>
      </c>
      <c r="F60" s="19">
        <v>-2.904454</v>
      </c>
    </row>
    <row r="61" ht="13.35" customHeight="1" spans="1:6">
      <c r="A61" s="17" t="s">
        <v>41</v>
      </c>
      <c r="B61" s="24">
        <f>SUM(B62:B64)</f>
        <v>-6039.14807342</v>
      </c>
      <c r="C61" s="24">
        <f>SUM(C62:C64)</f>
        <v>-3139.75839415</v>
      </c>
      <c r="D61" s="24">
        <f t="shared" ref="D61:F61" si="12">SUM(D62:D64)</f>
        <v>-5042.38479723</v>
      </c>
      <c r="E61" s="24">
        <f t="shared" si="12"/>
        <v>-4659.91682644</v>
      </c>
      <c r="F61" s="25">
        <f t="shared" si="12"/>
        <v>-7381.32568748</v>
      </c>
    </row>
    <row r="62" ht="12.95" customHeight="1" spans="1:6">
      <c r="A62" s="17" t="s">
        <v>42</v>
      </c>
      <c r="B62" s="18">
        <v>-3314.0818693</v>
      </c>
      <c r="C62" s="18">
        <v>-626.17792326</v>
      </c>
      <c r="D62" s="18">
        <v>-2651.05503988</v>
      </c>
      <c r="E62" s="18">
        <v>-1859.46114129</v>
      </c>
      <c r="F62" s="19">
        <v>-3098.40782153</v>
      </c>
    </row>
    <row r="63" ht="12.95" customHeight="1" spans="1:6">
      <c r="A63" s="17" t="s">
        <v>43</v>
      </c>
      <c r="B63" s="18">
        <v>-1040.84687216</v>
      </c>
      <c r="C63" s="18">
        <v>-1190.05391426</v>
      </c>
      <c r="D63" s="18">
        <v>-1381.30150028</v>
      </c>
      <c r="E63" s="18">
        <v>-1408.04059924</v>
      </c>
      <c r="F63" s="19">
        <v>-1583.46511974</v>
      </c>
    </row>
    <row r="64" ht="12.95" customHeight="1" spans="1:6">
      <c r="A64" s="17" t="s">
        <v>44</v>
      </c>
      <c r="B64" s="18">
        <v>-1684.21933196</v>
      </c>
      <c r="C64" s="18">
        <v>-1323.52655663</v>
      </c>
      <c r="D64" s="18">
        <v>-1010.02825707</v>
      </c>
      <c r="E64" s="18">
        <v>-1392.41508591</v>
      </c>
      <c r="F64" s="19">
        <v>-2699.45274621</v>
      </c>
    </row>
    <row r="65" ht="17.1" customHeight="1" spans="1:6">
      <c r="A65" s="14" t="s">
        <v>46</v>
      </c>
      <c r="B65" s="15">
        <f>SUM(B66+B67)</f>
        <v>-207.21808619</v>
      </c>
      <c r="C65" s="15">
        <f>SUM(C66+C67)</f>
        <v>-30.5097669900001</v>
      </c>
      <c r="D65" s="15">
        <f t="shared" ref="D65:F65" si="13">SUM(D66+D67)</f>
        <v>183.58547361</v>
      </c>
      <c r="E65" s="15">
        <f t="shared" si="13"/>
        <v>-44.49927881</v>
      </c>
      <c r="F65" s="16">
        <f t="shared" si="13"/>
        <v>-142.51631354</v>
      </c>
    </row>
    <row r="66" ht="12.95" customHeight="1" spans="1:6">
      <c r="A66" s="17" t="s">
        <v>47</v>
      </c>
      <c r="B66" s="18">
        <v>799.76886617</v>
      </c>
      <c r="C66" s="18">
        <v>583.66972094</v>
      </c>
      <c r="D66" s="18">
        <v>968.23871344</v>
      </c>
      <c r="E66" s="18">
        <v>882.93231069</v>
      </c>
      <c r="F66" s="19">
        <v>912.81971837</v>
      </c>
    </row>
    <row r="67" ht="12.95" customHeight="1" spans="1:6">
      <c r="A67" s="17" t="s">
        <v>48</v>
      </c>
      <c r="B67" s="18">
        <v>-1006.98695236</v>
      </c>
      <c r="C67" s="18">
        <v>-614.17948793</v>
      </c>
      <c r="D67" s="18">
        <v>-784.65323983</v>
      </c>
      <c r="E67" s="18">
        <v>-927.4315895</v>
      </c>
      <c r="F67" s="19">
        <v>-1055.33603191</v>
      </c>
    </row>
    <row r="68" ht="12.95" customHeight="1" spans="1:6">
      <c r="A68" s="17" t="s">
        <v>49</v>
      </c>
      <c r="B68" s="18">
        <v>22.71749285</v>
      </c>
      <c r="C68" s="18">
        <v>40.309769</v>
      </c>
      <c r="D68" s="18">
        <v>13.645435</v>
      </c>
      <c r="E68" s="18">
        <v>19.70210988</v>
      </c>
      <c r="F68" s="19">
        <v>24.65066876</v>
      </c>
    </row>
    <row r="69" ht="12.95" customHeight="1" spans="1:6">
      <c r="A69" s="17" t="s">
        <v>50</v>
      </c>
      <c r="B69" s="18">
        <v>-229.93557904</v>
      </c>
      <c r="C69" s="18">
        <v>-70.81953599</v>
      </c>
      <c r="D69" s="18">
        <v>169.94003861</v>
      </c>
      <c r="E69" s="18">
        <v>-64.20138869</v>
      </c>
      <c r="F69" s="19">
        <v>-167.1669823</v>
      </c>
    </row>
    <row r="70" ht="20.1" customHeight="1" spans="1:8">
      <c r="A70" s="14" t="s">
        <v>51</v>
      </c>
      <c r="B70" s="15">
        <f>SUM(B71+B72)</f>
        <v>2910.13849377</v>
      </c>
      <c r="C70" s="15">
        <f>SUM(C71+C72)</f>
        <v>2312.73218665</v>
      </c>
      <c r="D70" s="15">
        <f>SUM(D71+D72)</f>
        <v>1910.22619129</v>
      </c>
      <c r="E70" s="15">
        <f>SUM(E71+E72)</f>
        <v>5011.04255241</v>
      </c>
      <c r="F70" s="16">
        <f>SUM(F71+F72)</f>
        <v>2989.28358597</v>
      </c>
      <c r="G70" s="26"/>
      <c r="H70" s="27"/>
    </row>
    <row r="71" ht="17.1" customHeight="1" spans="1:6">
      <c r="A71" s="14" t="s">
        <v>52</v>
      </c>
      <c r="B71" s="15">
        <v>22.11853493</v>
      </c>
      <c r="C71" s="15">
        <v>11.094357</v>
      </c>
      <c r="D71" s="15">
        <v>4.3138</v>
      </c>
      <c r="E71" s="15">
        <v>8.86416041</v>
      </c>
      <c r="F71" s="16">
        <v>9.16614865</v>
      </c>
    </row>
    <row r="72" ht="17.1" customHeight="1" spans="1:6">
      <c r="A72" s="14" t="s">
        <v>53</v>
      </c>
      <c r="B72" s="15">
        <f>SUM(B73+B82+B85+B96)</f>
        <v>2888.01995884</v>
      </c>
      <c r="C72" s="15">
        <f>SUM(C73+C82+C85+C96)</f>
        <v>2301.63782965</v>
      </c>
      <c r="D72" s="15">
        <f>SUM(D73+D82+D85+D96)</f>
        <v>1905.91239129</v>
      </c>
      <c r="E72" s="15">
        <f>SUM(E73+E82+E85+E96)</f>
        <v>5002.178392</v>
      </c>
      <c r="F72" s="16">
        <f>SUM(F73+F82+F85+F96)</f>
        <v>2980.11743732</v>
      </c>
    </row>
    <row r="73" ht="15.95" customHeight="1" spans="1:7">
      <c r="A73" s="14" t="s">
        <v>54</v>
      </c>
      <c r="B73" s="15">
        <f>SUM(B74+B78)</f>
        <v>3949.5622281</v>
      </c>
      <c r="C73" s="15">
        <f>SUM(C74+C78)</f>
        <v>1408.66475977</v>
      </c>
      <c r="D73" s="15">
        <f>SUM(D74+D78)</f>
        <v>1997.96564505</v>
      </c>
      <c r="E73" s="15">
        <f>SUM(E74+E78)</f>
        <v>2279.01828102</v>
      </c>
      <c r="F73" s="16">
        <f>SUM(F74+F78)</f>
        <v>1386.0485247</v>
      </c>
      <c r="G73" s="26"/>
    </row>
    <row r="74" ht="15" customHeight="1" spans="1:6">
      <c r="A74" s="17" t="s">
        <v>55</v>
      </c>
      <c r="B74" s="24">
        <f>SUM(B75:B77)</f>
        <v>-442.22216121</v>
      </c>
      <c r="C74" s="24">
        <f>SUM(C75:C77)</f>
        <v>7.38763191</v>
      </c>
      <c r="D74" s="24">
        <f t="shared" ref="D74:F74" si="14">SUM(D75:D77)</f>
        <v>-132.47906087</v>
      </c>
      <c r="E74" s="24">
        <f t="shared" si="14"/>
        <v>-34.40121333</v>
      </c>
      <c r="F74" s="25">
        <f t="shared" si="14"/>
        <v>-810.96330095</v>
      </c>
    </row>
    <row r="75" ht="12.95" customHeight="1" spans="1:6">
      <c r="A75" s="17" t="s">
        <v>56</v>
      </c>
      <c r="B75" s="18">
        <v>-442.22216121</v>
      </c>
      <c r="C75" s="18">
        <v>7.38763191</v>
      </c>
      <c r="D75" s="18">
        <v>-132.47906087</v>
      </c>
      <c r="E75" s="18">
        <v>-34.40121333</v>
      </c>
      <c r="F75" s="19">
        <v>-810.96330095</v>
      </c>
    </row>
    <row r="76" ht="12.95" customHeight="1" spans="1:6">
      <c r="A76" s="17" t="s">
        <v>57</v>
      </c>
      <c r="B76" s="18">
        <v>0</v>
      </c>
      <c r="C76" s="18">
        <v>0</v>
      </c>
      <c r="D76" s="18">
        <v>0</v>
      </c>
      <c r="E76" s="18">
        <v>0</v>
      </c>
      <c r="F76" s="19">
        <v>0</v>
      </c>
    </row>
    <row r="77" ht="12.95" customHeight="1" spans="1:6">
      <c r="A77" s="17" t="s">
        <v>58</v>
      </c>
      <c r="B77" s="18">
        <v>0</v>
      </c>
      <c r="C77" s="18">
        <v>0</v>
      </c>
      <c r="D77" s="18">
        <v>0</v>
      </c>
      <c r="E77" s="18">
        <v>0</v>
      </c>
      <c r="F77" s="19">
        <v>0</v>
      </c>
    </row>
    <row r="78" ht="15" customHeight="1" spans="1:6">
      <c r="A78" s="17" t="s">
        <v>59</v>
      </c>
      <c r="B78" s="24">
        <f>SUM(B79:B81)</f>
        <v>4391.78438931</v>
      </c>
      <c r="C78" s="24">
        <f>SUM(C79:C81)</f>
        <v>1401.27712786</v>
      </c>
      <c r="D78" s="24">
        <f t="shared" ref="D78:F78" si="15">SUM(D79:D81)</f>
        <v>2130.44470592</v>
      </c>
      <c r="E78" s="24">
        <f t="shared" si="15"/>
        <v>2313.41949435</v>
      </c>
      <c r="F78" s="25">
        <f t="shared" si="15"/>
        <v>2197.01182565</v>
      </c>
    </row>
    <row r="79" ht="12.95" customHeight="1" spans="1:6">
      <c r="A79" s="17" t="s">
        <v>60</v>
      </c>
      <c r="B79" s="18">
        <v>-29.40290102</v>
      </c>
      <c r="C79" s="18">
        <v>-404.68117272</v>
      </c>
      <c r="D79" s="18">
        <v>125.14025926</v>
      </c>
      <c r="E79" s="18">
        <v>101.41656352</v>
      </c>
      <c r="F79" s="19">
        <v>41.61053385</v>
      </c>
    </row>
    <row r="80" ht="12.95" customHeight="1" spans="1:6">
      <c r="A80" s="17" t="s">
        <v>61</v>
      </c>
      <c r="B80" s="18">
        <v>1728.03293867</v>
      </c>
      <c r="C80" s="18">
        <v>-330.16192196</v>
      </c>
      <c r="D80" s="18">
        <v>1809.72163247</v>
      </c>
      <c r="E80" s="18">
        <v>1085.3079627</v>
      </c>
      <c r="F80" s="19">
        <v>1053.12791803</v>
      </c>
    </row>
    <row r="81" ht="12.95" customHeight="1" spans="1:6">
      <c r="A81" s="17" t="s">
        <v>62</v>
      </c>
      <c r="B81" s="18">
        <v>2693.15435166</v>
      </c>
      <c r="C81" s="18">
        <v>2136.12022254</v>
      </c>
      <c r="D81" s="18">
        <v>195.58281419</v>
      </c>
      <c r="E81" s="18">
        <v>1126.69496813</v>
      </c>
      <c r="F81" s="19">
        <v>1102.27337377</v>
      </c>
    </row>
    <row r="82" ht="15.95" customHeight="1" spans="1:7">
      <c r="A82" s="14" t="s">
        <v>63</v>
      </c>
      <c r="B82" s="15">
        <f>SUM(B83:B84)</f>
        <v>3461.40977556</v>
      </c>
      <c r="C82" s="15">
        <f>SUM(C83:C84)</f>
        <v>2442.57513481</v>
      </c>
      <c r="D82" s="15">
        <f t="shared" ref="D82:F82" si="16">SUM(D83:D84)</f>
        <v>-3716.23946443</v>
      </c>
      <c r="E82" s="15">
        <f t="shared" si="16"/>
        <v>3233.96087341</v>
      </c>
      <c r="F82" s="16">
        <f t="shared" si="16"/>
        <v>1405.67752498</v>
      </c>
      <c r="G82" s="26"/>
    </row>
    <row r="83" ht="12.95" customHeight="1" spans="1:7">
      <c r="A83" s="17" t="s">
        <v>64</v>
      </c>
      <c r="B83" s="18">
        <v>612.09096418</v>
      </c>
      <c r="C83" s="18">
        <v>-1304.19696797</v>
      </c>
      <c r="D83" s="18">
        <v>-6075.92568481</v>
      </c>
      <c r="E83" s="18">
        <v>-189.41632196</v>
      </c>
      <c r="F83" s="19">
        <v>-2241.99692844</v>
      </c>
      <c r="G83" s="26"/>
    </row>
    <row r="84" ht="12.95" customHeight="1" spans="1:7">
      <c r="A84" s="17" t="s">
        <v>65</v>
      </c>
      <c r="B84" s="18">
        <v>2849.31881138</v>
      </c>
      <c r="C84" s="18">
        <v>3746.77210278</v>
      </c>
      <c r="D84" s="18">
        <v>2359.68622038</v>
      </c>
      <c r="E84" s="18">
        <v>3423.37719537</v>
      </c>
      <c r="F84" s="19">
        <v>3647.67445342</v>
      </c>
      <c r="G84" s="26"/>
    </row>
    <row r="85" ht="15.95" customHeight="1" spans="1:7">
      <c r="A85" s="14" t="s">
        <v>66</v>
      </c>
      <c r="B85" s="15">
        <f>SUM(B86+B91)</f>
        <v>-3296.16538554</v>
      </c>
      <c r="C85" s="15">
        <f>SUM(C86+C91)</f>
        <v>3995.47814849</v>
      </c>
      <c r="D85" s="15">
        <f>SUM(D86+D91)</f>
        <v>2537.0546586</v>
      </c>
      <c r="E85" s="15">
        <f>SUM(E86+E91)</f>
        <v>-2430.40691401</v>
      </c>
      <c r="F85" s="16">
        <f>SUM(F86+F91)</f>
        <v>64.7740227899994</v>
      </c>
      <c r="G85" s="26"/>
    </row>
    <row r="86" ht="15" customHeight="1" spans="1:7">
      <c r="A86" s="17" t="s">
        <v>67</v>
      </c>
      <c r="B86" s="24">
        <f>SUM(B87:B90)</f>
        <v>-3168.11663239</v>
      </c>
      <c r="C86" s="24">
        <f>SUM(C87:C90)</f>
        <v>1254.91953312</v>
      </c>
      <c r="D86" s="24">
        <f t="shared" ref="D86:F86" si="17">SUM(D87:D90)</f>
        <v>-1949.96955307</v>
      </c>
      <c r="E86" s="24">
        <f t="shared" si="17"/>
        <v>-7333.60246757</v>
      </c>
      <c r="F86" s="25">
        <f t="shared" si="17"/>
        <v>-3561.79688397</v>
      </c>
      <c r="G86" s="26"/>
    </row>
    <row r="87" ht="12.95" customHeight="1" spans="1:7">
      <c r="A87" s="17" t="s">
        <v>68</v>
      </c>
      <c r="B87" s="18">
        <v>-2172.06085867</v>
      </c>
      <c r="C87" s="18">
        <v>511.48997631</v>
      </c>
      <c r="D87" s="18">
        <v>112.22670457</v>
      </c>
      <c r="E87" s="18">
        <v>-1003.89184393</v>
      </c>
      <c r="F87" s="19">
        <v>-248.1561887</v>
      </c>
      <c r="G87" s="26"/>
    </row>
    <row r="88" ht="12.95" customHeight="1" spans="1:7">
      <c r="A88" s="17" t="s">
        <v>69</v>
      </c>
      <c r="B88" s="18">
        <v>2051.4691618</v>
      </c>
      <c r="C88" s="18">
        <v>2405.44177516</v>
      </c>
      <c r="D88" s="18">
        <v>-1819.67042665</v>
      </c>
      <c r="E88" s="18">
        <v>-5564.81737628</v>
      </c>
      <c r="F88" s="19">
        <v>-1705.4043629</v>
      </c>
      <c r="G88" s="26"/>
    </row>
    <row r="89" ht="12.95" customHeight="1" spans="1:7">
      <c r="A89" s="17" t="s">
        <v>70</v>
      </c>
      <c r="B89" s="18">
        <v>-2809.81212712</v>
      </c>
      <c r="C89" s="18">
        <v>-1736.16246438</v>
      </c>
      <c r="D89" s="18">
        <v>-200.56030853</v>
      </c>
      <c r="E89" s="18">
        <v>-806.94326257</v>
      </c>
      <c r="F89" s="19">
        <v>-1660.89745369</v>
      </c>
      <c r="G89" s="26"/>
    </row>
    <row r="90" ht="12.95" customHeight="1" spans="1:7">
      <c r="A90" s="17" t="s">
        <v>71</v>
      </c>
      <c r="B90" s="18">
        <v>-237.7128084</v>
      </c>
      <c r="C90" s="18">
        <v>74.15024603</v>
      </c>
      <c r="D90" s="18">
        <v>-41.96552246</v>
      </c>
      <c r="E90" s="18">
        <v>42.05001521</v>
      </c>
      <c r="F90" s="19">
        <v>52.66112132</v>
      </c>
      <c r="G90" s="26"/>
    </row>
    <row r="91" ht="15" customHeight="1" spans="1:7">
      <c r="A91" s="17" t="s">
        <v>72</v>
      </c>
      <c r="B91" s="24">
        <f>SUM(B92:B95)</f>
        <v>-128.04875315</v>
      </c>
      <c r="C91" s="24">
        <f>SUM(C92:C95)</f>
        <v>2740.55861537</v>
      </c>
      <c r="D91" s="24">
        <f t="shared" ref="D91:F91" si="18">SUM(D92:D95)</f>
        <v>4487.02421167</v>
      </c>
      <c r="E91" s="24">
        <f t="shared" si="18"/>
        <v>4903.19555356</v>
      </c>
      <c r="F91" s="25">
        <f t="shared" si="18"/>
        <v>3626.57090676</v>
      </c>
      <c r="G91" s="26"/>
    </row>
    <row r="92" ht="12.95" customHeight="1" spans="1:7">
      <c r="A92" s="17" t="s">
        <v>73</v>
      </c>
      <c r="B92" s="18">
        <v>268.52597208</v>
      </c>
      <c r="C92" s="18">
        <v>519.36427064</v>
      </c>
      <c r="D92" s="18">
        <v>-182.53602363</v>
      </c>
      <c r="E92" s="18">
        <v>196.76645554</v>
      </c>
      <c r="F92" s="19">
        <v>359.09122096</v>
      </c>
      <c r="G92" s="26"/>
    </row>
    <row r="93" ht="12.95" customHeight="1" spans="1:7">
      <c r="A93" s="17" t="s">
        <v>74</v>
      </c>
      <c r="B93" s="18">
        <v>-2200.19850612</v>
      </c>
      <c r="C93" s="18">
        <v>508.09346004</v>
      </c>
      <c r="D93" s="18">
        <v>2279.49799731</v>
      </c>
      <c r="E93" s="18">
        <v>2982.69100338</v>
      </c>
      <c r="F93" s="19">
        <v>-1477.64404842</v>
      </c>
      <c r="G93" s="26"/>
    </row>
    <row r="94" ht="12.95" customHeight="1" spans="1:7">
      <c r="A94" s="17" t="s">
        <v>75</v>
      </c>
      <c r="B94" s="18">
        <v>1426.52260236</v>
      </c>
      <c r="C94" s="18">
        <v>25.14615576</v>
      </c>
      <c r="D94" s="18">
        <v>1733.0619127</v>
      </c>
      <c r="E94" s="18">
        <v>1786.04152086</v>
      </c>
      <c r="F94" s="19">
        <v>4705.90256643</v>
      </c>
      <c r="G94" s="26"/>
    </row>
    <row r="95" ht="12.95" customHeight="1" spans="1:7">
      <c r="A95" s="17" t="s">
        <v>76</v>
      </c>
      <c r="B95" s="18">
        <v>377.10117853</v>
      </c>
      <c r="C95" s="18">
        <v>1687.95472893</v>
      </c>
      <c r="D95" s="18">
        <v>657.00032529</v>
      </c>
      <c r="E95" s="18">
        <v>-62.30342622</v>
      </c>
      <c r="F95" s="19">
        <v>39.22116779</v>
      </c>
      <c r="G95" s="26"/>
    </row>
    <row r="96" ht="17.1" customHeight="1" spans="1:6">
      <c r="A96" s="14" t="s">
        <v>77</v>
      </c>
      <c r="B96" s="15">
        <v>-1226.78665928</v>
      </c>
      <c r="C96" s="15">
        <v>-5545.08021342</v>
      </c>
      <c r="D96" s="15">
        <v>1087.13155207</v>
      </c>
      <c r="E96" s="15">
        <v>1919.60615158</v>
      </c>
      <c r="F96" s="16">
        <v>123.61736485</v>
      </c>
    </row>
    <row r="97" ht="24.95" customHeight="1" spans="1:6">
      <c r="A97" s="28" t="s">
        <v>78</v>
      </c>
      <c r="B97" s="29">
        <f>SUM(-B7-B70)</f>
        <v>676.910776739994</v>
      </c>
      <c r="C97" s="29">
        <f>SUM(-C7-C70)</f>
        <v>-2435.58916496</v>
      </c>
      <c r="D97" s="29">
        <f>SUM(-D7-D70)</f>
        <v>-1077.93067702</v>
      </c>
      <c r="E97" s="29">
        <f>SUM(-E7-E70)</f>
        <v>-5039.811395485</v>
      </c>
      <c r="F97" s="30">
        <f>SUM(-F7-F70)</f>
        <v>-340.725707239995</v>
      </c>
    </row>
    <row r="98" ht="9.95" customHeight="1" spans="1:1">
      <c r="A98" s="31"/>
    </row>
    <row r="99" ht="12.95" customHeight="1" spans="1:1">
      <c r="A99" s="1" t="s">
        <v>79</v>
      </c>
    </row>
    <row r="100" spans="1:1">
      <c r="A100" s="1" t="s">
        <v>80</v>
      </c>
    </row>
    <row r="101" spans="1:1">
      <c r="A101" s="1" t="s">
        <v>81</v>
      </c>
    </row>
    <row r="102" spans="1:1">
      <c r="A102" s="1" t="s">
        <v>82</v>
      </c>
    </row>
    <row r="103" spans="1:1">
      <c r="A103" s="1" t="s">
        <v>83</v>
      </c>
    </row>
    <row r="104" spans="1:1">
      <c r="A104" s="1" t="s">
        <v>84</v>
      </c>
    </row>
    <row r="105" spans="1:1">
      <c r="A105" s="1" t="s">
        <v>85</v>
      </c>
    </row>
    <row r="106" spans="1:1">
      <c r="A106" s="1" t="s">
        <v>86</v>
      </c>
    </row>
    <row r="107" spans="1:1">
      <c r="A107" s="1" t="s">
        <v>87</v>
      </c>
    </row>
    <row r="108" spans="1:1">
      <c r="A108" s="1" t="s">
        <v>88</v>
      </c>
    </row>
    <row r="109" spans="1:1">
      <c r="A109" s="1" t="s">
        <v>89</v>
      </c>
    </row>
    <row r="110" spans="1:1">
      <c r="A110" s="1" t="s">
        <v>90</v>
      </c>
    </row>
  </sheetData>
  <mergeCells count="4">
    <mergeCell ref="A1:F1"/>
    <mergeCell ref="A2:F2"/>
    <mergeCell ref="A4:A6"/>
    <mergeCell ref="B4:F5"/>
  </mergeCells>
  <printOptions horizontalCentered="1"/>
  <pageMargins left="0.748031496062992" right="0.748031496062992" top="0.984251968503937" bottom="0.984251968503937" header="0.31496062992126" footer="0.31496062992126"/>
  <pageSetup paperSize="1" scale="75" orientation="portrait"/>
  <headerFooter/>
  <ignoredErrors>
    <ignoredError sqref="B91:F9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DEGARCIA</cp:lastModifiedBy>
  <dcterms:created xsi:type="dcterms:W3CDTF">2018-06-19T14:21:00Z</dcterms:created>
  <cp:lastPrinted>2024-07-18T19:01:00Z</cp:lastPrinted>
  <dcterms:modified xsi:type="dcterms:W3CDTF">2025-04-10T19:58:28Z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6852EFCBA1984E489AB60BA079C93A51_12</vt:lpwstr>
  </property>
  <property fmtid="{D5CDD505-2E9C-101B-9397-08002B2CF9AE}" pid="3" name="KSOProductBuildVer">
    <vt:lpwstr>3082-12.2.0.20795</vt:lpwstr>
  </property>
</Properties>
</file>